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2"/>
  <workbookPr/>
  <mc:AlternateContent xmlns:mc="http://schemas.openxmlformats.org/markup-compatibility/2006">
    <mc:Choice Requires="x15">
      <x15ac:absPath xmlns:x15ac="http://schemas.microsoft.com/office/spreadsheetml/2010/11/ac" url="/Users/wenjing/Desktop/"/>
    </mc:Choice>
  </mc:AlternateContent>
  <xr:revisionPtr revIDLastSave="0" documentId="13_ncr:1_{105F9E1E-05C0-3043-B5DB-6C7DAF50CF60}" xr6:coauthVersionLast="44" xr6:coauthVersionMax="44" xr10:uidLastSave="{00000000-0000-0000-0000-000000000000}"/>
  <bookViews>
    <workbookView xWindow="0" yWindow="460" windowWidth="32320" windowHeight="16260" activeTab="1" xr2:uid="{00000000-000D-0000-FFFF-FFFF00000000}"/>
  </bookViews>
  <sheets>
    <sheet name="先息后本" sheetId="2" r:id="rId1"/>
    <sheet name="等本等息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" i="5" l="1"/>
  <c r="I17" i="5" s="1"/>
  <c r="D8" i="5"/>
  <c r="D13" i="5" s="1"/>
  <c r="I14" i="5" l="1"/>
  <c r="I11" i="5"/>
  <c r="I15" i="5"/>
  <c r="I16" i="5"/>
  <c r="I10" i="5"/>
  <c r="I12" i="5"/>
  <c r="I9" i="5"/>
  <c r="I13" i="5"/>
  <c r="D10" i="5"/>
  <c r="D11" i="5"/>
  <c r="D12" i="5"/>
  <c r="D9" i="5"/>
  <c r="H8" i="5" l="1"/>
  <c r="C8" i="5"/>
  <c r="E8" i="5" s="1"/>
  <c r="I18" i="5"/>
  <c r="D14" i="5"/>
  <c r="H3" i="5"/>
  <c r="H7" i="5" s="1"/>
  <c r="C3" i="5"/>
  <c r="C7" i="5" s="1"/>
  <c r="H8" i="2"/>
  <c r="H16" i="2" s="1"/>
  <c r="H3" i="2"/>
  <c r="H7" i="2" s="1"/>
  <c r="C8" i="2"/>
  <c r="C3" i="2"/>
  <c r="C7" i="2" s="1"/>
  <c r="I6" i="2"/>
  <c r="I18" i="2" s="1"/>
  <c r="D6" i="2"/>
  <c r="D14" i="2" s="1"/>
  <c r="H9" i="2" l="1"/>
  <c r="J9" i="2" s="1"/>
  <c r="J8" i="2"/>
  <c r="H10" i="2"/>
  <c r="J10" i="2" s="1"/>
  <c r="H13" i="2"/>
  <c r="J13" i="2" s="1"/>
  <c r="H14" i="2"/>
  <c r="J6" i="5"/>
  <c r="H17" i="5"/>
  <c r="J17" i="5" s="1"/>
  <c r="H11" i="5"/>
  <c r="J11" i="5" s="1"/>
  <c r="H12" i="5"/>
  <c r="J12" i="5" s="1"/>
  <c r="H13" i="5"/>
  <c r="J13" i="5" s="1"/>
  <c r="E6" i="5"/>
  <c r="J8" i="5"/>
  <c r="H14" i="5"/>
  <c r="J14" i="5" s="1"/>
  <c r="H16" i="5"/>
  <c r="J16" i="5" s="1"/>
  <c r="H10" i="5"/>
  <c r="J10" i="5" s="1"/>
  <c r="C9" i="5"/>
  <c r="E9" i="5" s="1"/>
  <c r="C10" i="5"/>
  <c r="E10" i="5" s="1"/>
  <c r="C11" i="5"/>
  <c r="E11" i="5" s="1"/>
  <c r="C12" i="5"/>
  <c r="E12" i="5" s="1"/>
  <c r="C13" i="5"/>
  <c r="E13" i="5" s="1"/>
  <c r="H9" i="5"/>
  <c r="J9" i="5" s="1"/>
  <c r="H15" i="5"/>
  <c r="J15" i="5" s="1"/>
  <c r="C13" i="2"/>
  <c r="E13" i="2" s="1"/>
  <c r="C10" i="2"/>
  <c r="E10" i="2" s="1"/>
  <c r="H17" i="2"/>
  <c r="H11" i="2"/>
  <c r="J11" i="2" s="1"/>
  <c r="H15" i="2"/>
  <c r="H12" i="2"/>
  <c r="J12" i="2" s="1"/>
  <c r="E8" i="2"/>
  <c r="C11" i="2"/>
  <c r="E11" i="2" s="1"/>
  <c r="C12" i="2"/>
  <c r="C9" i="2"/>
  <c r="E9" i="2" s="1"/>
  <c r="E6" i="2"/>
  <c r="J14" i="2"/>
  <c r="J6" i="2"/>
  <c r="H18" i="2" l="1"/>
  <c r="H18" i="5"/>
  <c r="J18" i="5"/>
  <c r="C14" i="5"/>
  <c r="E14" i="5" s="1"/>
  <c r="C14" i="2"/>
  <c r="E14" i="2" s="1"/>
  <c r="J15" i="2"/>
  <c r="E12" i="2"/>
  <c r="J18" i="2" l="1"/>
  <c r="J16" i="2"/>
  <c r="J17" i="2"/>
</calcChain>
</file>

<file path=xl/sharedStrings.xml><?xml version="1.0" encoding="utf-8"?>
<sst xmlns="http://schemas.openxmlformats.org/spreadsheetml/2006/main" count="78" uniqueCount="23">
  <si>
    <t>第7期</t>
  </si>
  <si>
    <t>第8期</t>
  </si>
  <si>
    <t>第9期</t>
  </si>
  <si>
    <t>第10期</t>
  </si>
  <si>
    <t>保证金
（抵扣最后一期本金）</t>
    <phoneticPr fontId="1" type="noConversion"/>
  </si>
  <si>
    <t>期数</t>
    <phoneticPr fontId="1" type="noConversion"/>
  </si>
  <si>
    <t>还款本金</t>
    <phoneticPr fontId="1" type="noConversion"/>
  </si>
  <si>
    <t>利息</t>
    <phoneticPr fontId="1" type="noConversion"/>
  </si>
  <si>
    <t>投保时</t>
    <phoneticPr fontId="1" type="noConversion"/>
  </si>
  <si>
    <t>合计</t>
    <phoneticPr fontId="1" type="noConversion"/>
  </si>
  <si>
    <t>借款费率(月)</t>
    <phoneticPr fontId="1" type="noConversion"/>
  </si>
  <si>
    <t>借款期限(月)</t>
    <phoneticPr fontId="1" type="noConversion"/>
  </si>
  <si>
    <t>小计</t>
    <phoneticPr fontId="1" type="noConversion"/>
  </si>
  <si>
    <t>第1期</t>
    <phoneticPr fontId="1" type="noConversion"/>
  </si>
  <si>
    <t>第2期</t>
    <phoneticPr fontId="1" type="noConversion"/>
  </si>
  <si>
    <t>第4期</t>
    <phoneticPr fontId="1" type="noConversion"/>
  </si>
  <si>
    <t>第6期</t>
    <phoneticPr fontId="1" type="noConversion"/>
  </si>
  <si>
    <t>保证金</t>
    <phoneticPr fontId="1" type="noConversion"/>
  </si>
  <si>
    <t>第3期</t>
    <phoneticPr fontId="1" type="noConversion"/>
  </si>
  <si>
    <t>第5期</t>
    <phoneticPr fontId="1" type="noConversion"/>
  </si>
  <si>
    <t>保分期借款计算器——先息后本</t>
    <phoneticPr fontId="1" type="noConversion"/>
  </si>
  <si>
    <t>借款金额
（商业险保费）</t>
    <phoneticPr fontId="1" type="noConversion"/>
  </si>
  <si>
    <t>保分期借款计算器——等本等息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</si>
</sst>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_);[Red]\(&quot;¥&quot;#,##0\)"/>
    <numFmt numFmtId="8" formatCode="&quot;¥&quot;#,##0.00_);[Red]\(&quot;¥&quot;#,##0.00\)"/>
    <numFmt numFmtId="176" formatCode="&quot;¥&quot;#,##0.00"/>
  </numFmts>
  <fonts count="1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color theme="0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4"/>
      <color theme="1"/>
      <name val="微软雅黑"/>
      <family val="2"/>
      <charset val="134"/>
    </font>
    <font>
      <sz val="24"/>
      <color rgb="FF134EC4"/>
      <name val="微软雅黑"/>
      <family val="2"/>
      <charset val="134"/>
    </font>
    <font>
      <sz val="16"/>
      <color theme="1"/>
      <name val="微软雅黑"/>
      <family val="2"/>
      <charset val="134"/>
    </font>
    <font>
      <sz val="16"/>
      <color theme="0"/>
      <name val="微软雅黑"/>
      <family val="2"/>
      <charset val="134"/>
    </font>
    <font>
      <sz val="16"/>
      <color rgb="FFFFFF00"/>
      <name val="微软雅黑"/>
      <family val="2"/>
      <charset val="134"/>
    </font>
    <font>
      <sz val="16"/>
      <color rgb="FF134EC4"/>
      <name val="微软雅黑"/>
      <family val="2"/>
      <charset val="134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theme="5"/>
      </patternFill>
    </fill>
    <fill>
      <patternFill patternType="solid">
        <fgColor theme="9" tint="-0.249977111117893"/>
        <bgColor theme="8"/>
      </patternFill>
    </fill>
    <fill>
      <patternFill patternType="solid">
        <fgColor theme="9" tint="0.79998168889431442"/>
        <bgColor theme="8" tint="0.79998168889431442"/>
      </patternFill>
    </fill>
    <fill>
      <patternFill patternType="solid">
        <fgColor theme="9" tint="0.79998168889431442"/>
        <bgColor theme="5" tint="0.79998168889431442"/>
      </patternFill>
    </fill>
    <fill>
      <patternFill patternType="solid">
        <fgColor rgb="FF134EC4"/>
        <bgColor theme="8"/>
      </patternFill>
    </fill>
    <fill>
      <patternFill patternType="solid">
        <fgColor theme="3" tint="0.79998168889431442"/>
        <bgColor theme="8" tint="0.79998168889431442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8" fontId="3" fillId="0" borderId="0" xfId="0" applyNumberFormat="1" applyFont="1" applyFill="1" applyBorder="1" applyAlignment="1">
      <alignment vertical="center" wrapText="1"/>
    </xf>
    <xf numFmtId="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>
      <alignment vertical="center"/>
    </xf>
    <xf numFmtId="0" fontId="3" fillId="6" borderId="1" xfId="0" applyFont="1" applyFill="1" applyBorder="1" applyAlignment="1">
      <alignment horizontal="center" vertical="center"/>
    </xf>
    <xf numFmtId="8" fontId="5" fillId="7" borderId="1" xfId="0" applyNumberFormat="1" applyFont="1" applyFill="1" applyBorder="1" applyAlignment="1">
      <alignment horizontal="right" vertical="center"/>
    </xf>
    <xf numFmtId="0" fontId="5" fillId="7" borderId="1" xfId="0" applyFont="1" applyFill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3" fillId="6" borderId="1" xfId="0" applyFont="1" applyFill="1" applyBorder="1" applyAlignment="1" applyProtection="1">
      <alignment horizontal="center" vertical="center"/>
    </xf>
    <xf numFmtId="8" fontId="5" fillId="7" borderId="1" xfId="0" applyNumberFormat="1" applyFont="1" applyFill="1" applyBorder="1" applyAlignment="1" applyProtection="1">
      <alignment horizontal="right" vertical="center"/>
    </xf>
    <xf numFmtId="0" fontId="5" fillId="7" borderId="1" xfId="0" applyFont="1" applyFill="1" applyBorder="1" applyAlignment="1" applyProtection="1">
      <alignment horizontal="center" vertical="center"/>
    </xf>
    <xf numFmtId="8" fontId="3" fillId="0" borderId="0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 wrapText="1"/>
    </xf>
    <xf numFmtId="6" fontId="3" fillId="6" borderId="1" xfId="0" applyNumberFormat="1" applyFont="1" applyFill="1" applyBorder="1" applyAlignment="1">
      <alignment horizontal="center" vertical="center"/>
    </xf>
    <xf numFmtId="6" fontId="3" fillId="6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6" fontId="3" fillId="3" borderId="1" xfId="0" applyNumberFormat="1" applyFont="1" applyFill="1" applyBorder="1" applyAlignment="1">
      <alignment horizontal="center" vertical="center"/>
    </xf>
    <xf numFmtId="6" fontId="3" fillId="3" borderId="1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8" fontId="5" fillId="4" borderId="4" xfId="0" applyNumberFormat="1" applyFont="1" applyFill="1" applyBorder="1" applyAlignment="1">
      <alignment horizontal="right" vertical="center"/>
    </xf>
    <xf numFmtId="0" fontId="5" fillId="4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8" fontId="5" fillId="4" borderId="5" xfId="0" applyNumberFormat="1" applyFont="1" applyFill="1" applyBorder="1" applyAlignment="1">
      <alignment horizontal="right" vertical="center"/>
    </xf>
    <xf numFmtId="8" fontId="8" fillId="3" borderId="1" xfId="0" applyNumberFormat="1" applyFont="1" applyFill="1" applyBorder="1" applyAlignment="1">
      <alignment vertical="center"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6" borderId="1" xfId="0" applyNumberFormat="1" applyFont="1" applyFill="1" applyBorder="1" applyAlignment="1">
      <alignment horizontal="center" vertical="center" wrapText="1"/>
    </xf>
    <xf numFmtId="8" fontId="5" fillId="4" borderId="6" xfId="0" applyNumberFormat="1" applyFont="1" applyFill="1" applyBorder="1" applyAlignment="1">
      <alignment horizontal="right" vertical="center"/>
    </xf>
    <xf numFmtId="8" fontId="8" fillId="6" borderId="1" xfId="0" applyNumberFormat="1" applyFont="1" applyFill="1" applyBorder="1" applyAlignment="1" applyProtection="1">
      <alignment vertical="center"/>
    </xf>
    <xf numFmtId="8" fontId="9" fillId="6" borderId="1" xfId="0" applyNumberFormat="1" applyFont="1" applyFill="1" applyBorder="1" applyAlignment="1" applyProtection="1">
      <alignment vertical="center"/>
      <protection locked="0"/>
    </xf>
    <xf numFmtId="10" fontId="9" fillId="6" borderId="1" xfId="0" applyNumberFormat="1" applyFont="1" applyFill="1" applyBorder="1" applyAlignment="1" applyProtection="1">
      <alignment horizontal="center" vertical="center"/>
      <protection locked="0"/>
    </xf>
    <xf numFmtId="8" fontId="10" fillId="3" borderId="1" xfId="0" applyNumberFormat="1" applyFont="1" applyFill="1" applyBorder="1" applyAlignment="1" applyProtection="1">
      <alignment vertical="center"/>
      <protection locked="0"/>
    </xf>
    <xf numFmtId="10" fontId="10" fillId="3" borderId="1" xfId="0" applyNumberFormat="1" applyFont="1" applyFill="1" applyBorder="1" applyAlignment="1" applyProtection="1">
      <alignment horizontal="center" vertical="center"/>
      <protection locked="0"/>
    </xf>
    <xf numFmtId="8" fontId="5" fillId="7" borderId="1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5" fillId="7" borderId="1" xfId="0" applyFont="1" applyFill="1" applyBorder="1" applyAlignment="1" applyProtection="1">
      <alignment horizontal="center" vertical="center"/>
    </xf>
    <xf numFmtId="8" fontId="5" fillId="7" borderId="1" xfId="0" applyNumberFormat="1" applyFont="1" applyFill="1" applyBorder="1" applyAlignment="1" applyProtection="1">
      <alignment horizontal="right" vertical="center"/>
    </xf>
    <xf numFmtId="0" fontId="5" fillId="7" borderId="1" xfId="0" applyFont="1" applyFill="1" applyBorder="1" applyAlignment="1">
      <alignment horizontal="center" vertical="center"/>
    </xf>
    <xf numFmtId="176" fontId="7" fillId="5" borderId="4" xfId="0" applyNumberFormat="1" applyFont="1" applyFill="1" applyBorder="1" applyAlignment="1">
      <alignment horizontal="center" vertical="center"/>
    </xf>
    <xf numFmtId="8" fontId="5" fillId="4" borderId="4" xfId="0" applyNumberFormat="1" applyFont="1" applyFill="1" applyBorder="1" applyAlignment="1">
      <alignment horizontal="right" vertical="center"/>
    </xf>
    <xf numFmtId="0" fontId="5" fillId="4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134EC4"/>
      <color rgb="FF0432FF"/>
      <color rgb="FF56D0FF"/>
      <color rgb="FF17A1F5"/>
      <color rgb="FFFFA400"/>
      <color rgb="FFFF9C06"/>
      <color rgb="FFFC9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1"/>
  <sheetViews>
    <sheetView showGridLines="0" workbookViewId="0">
      <selection activeCell="J2" sqref="J2"/>
    </sheetView>
  </sheetViews>
  <sheetFormatPr baseColWidth="10" defaultColWidth="9" defaultRowHeight="17"/>
  <cols>
    <col min="1" max="1" width="3.6640625" style="2" customWidth="1"/>
    <col min="2" max="2" width="25.33203125" style="2" customWidth="1"/>
    <col min="3" max="3" width="19.83203125" style="2" customWidth="1"/>
    <col min="4" max="4" width="16" style="2" customWidth="1"/>
    <col min="5" max="5" width="16.5" style="2" customWidth="1"/>
    <col min="6" max="6" width="9.33203125" style="2" customWidth="1"/>
    <col min="7" max="7" width="25.33203125" style="2" customWidth="1"/>
    <col min="8" max="8" width="19.83203125" style="2" customWidth="1"/>
    <col min="9" max="9" width="16" style="2" customWidth="1"/>
    <col min="10" max="10" width="16.5" style="2" customWidth="1"/>
    <col min="11" max="16384" width="9" style="2"/>
  </cols>
  <sheetData>
    <row r="1" spans="2:10" ht="54" customHeight="1">
      <c r="B1" s="38" t="s">
        <v>20</v>
      </c>
      <c r="C1" s="38"/>
      <c r="D1" s="38"/>
      <c r="E1" s="38"/>
      <c r="F1" s="38"/>
      <c r="G1" s="38"/>
      <c r="H1" s="38"/>
      <c r="I1" s="38"/>
      <c r="J1" s="38"/>
    </row>
    <row r="2" spans="2:10" s="3" customFormat="1" ht="50" customHeight="1">
      <c r="B2" s="17" t="s">
        <v>21</v>
      </c>
      <c r="C2" s="33">
        <v>16000</v>
      </c>
      <c r="D2" s="18" t="s">
        <v>10</v>
      </c>
      <c r="E2" s="34">
        <v>8.0000000000000002E-3</v>
      </c>
      <c r="G2" s="17" t="s">
        <v>21</v>
      </c>
      <c r="H2" s="33">
        <v>16000</v>
      </c>
      <c r="I2" s="18" t="s">
        <v>10</v>
      </c>
      <c r="J2" s="34">
        <v>8.0000000000000002E-3</v>
      </c>
    </row>
    <row r="3" spans="2:10" s="3" customFormat="1" ht="43" customHeight="1">
      <c r="B3" s="17" t="s">
        <v>4</v>
      </c>
      <c r="C3" s="32">
        <f>C2*0.1</f>
        <v>1600</v>
      </c>
      <c r="D3" s="19" t="s">
        <v>11</v>
      </c>
      <c r="E3" s="30">
        <v>6</v>
      </c>
      <c r="G3" s="17" t="s">
        <v>4</v>
      </c>
      <c r="H3" s="32">
        <f>H2*0.1</f>
        <v>1600</v>
      </c>
      <c r="I3" s="19" t="s">
        <v>11</v>
      </c>
      <c r="J3" s="30">
        <v>10</v>
      </c>
    </row>
    <row r="4" spans="2:10" s="8" customFormat="1" ht="7" customHeight="1">
      <c r="B4" s="4"/>
      <c r="C4" s="5"/>
      <c r="D4" s="6"/>
      <c r="E4" s="7"/>
      <c r="G4" s="4"/>
      <c r="H4" s="5"/>
      <c r="I4" s="6"/>
      <c r="J4" s="7"/>
    </row>
    <row r="5" spans="2:10" s="3" customFormat="1" ht="38" customHeight="1">
      <c r="B5" s="13" t="s">
        <v>5</v>
      </c>
      <c r="C5" s="13" t="s">
        <v>6</v>
      </c>
      <c r="D5" s="13" t="s">
        <v>7</v>
      </c>
      <c r="E5" s="13" t="s">
        <v>12</v>
      </c>
      <c r="G5" s="9" t="s">
        <v>5</v>
      </c>
      <c r="H5" s="9" t="s">
        <v>6</v>
      </c>
      <c r="I5" s="9" t="s">
        <v>7</v>
      </c>
      <c r="J5" s="9" t="s">
        <v>12</v>
      </c>
    </row>
    <row r="6" spans="2:10" s="3" customFormat="1" ht="21" customHeight="1">
      <c r="B6" s="39" t="s">
        <v>8</v>
      </c>
      <c r="C6" s="14" t="s">
        <v>17</v>
      </c>
      <c r="D6" s="40">
        <f>C2*E2*E3</f>
        <v>768</v>
      </c>
      <c r="E6" s="40">
        <f>C7+D6</f>
        <v>2368</v>
      </c>
      <c r="G6" s="41" t="s">
        <v>8</v>
      </c>
      <c r="H6" s="10" t="s">
        <v>17</v>
      </c>
      <c r="I6" s="37">
        <f>H2*J2*J3</f>
        <v>1280</v>
      </c>
      <c r="J6" s="37">
        <f>H7+I6</f>
        <v>2880</v>
      </c>
    </row>
    <row r="7" spans="2:10" s="3" customFormat="1" ht="26" customHeight="1">
      <c r="B7" s="39"/>
      <c r="C7" s="14">
        <f>C3</f>
        <v>1600</v>
      </c>
      <c r="D7" s="40"/>
      <c r="E7" s="40"/>
      <c r="G7" s="41"/>
      <c r="H7" s="10">
        <f>H3</f>
        <v>1600</v>
      </c>
      <c r="I7" s="37"/>
      <c r="J7" s="37"/>
    </row>
    <row r="8" spans="2:10" s="3" customFormat="1" ht="26" customHeight="1">
      <c r="B8" s="15" t="s">
        <v>13</v>
      </c>
      <c r="C8" s="14">
        <f>C2/6</f>
        <v>2666.6666666666665</v>
      </c>
      <c r="D8" s="14">
        <v>0</v>
      </c>
      <c r="E8" s="14">
        <f>C8+D8</f>
        <v>2666.6666666666665</v>
      </c>
      <c r="G8" s="11" t="s">
        <v>13</v>
      </c>
      <c r="H8" s="10">
        <f>H2/10</f>
        <v>1600</v>
      </c>
      <c r="I8" s="10">
        <v>0</v>
      </c>
      <c r="J8" s="10">
        <f>H8+I8</f>
        <v>1600</v>
      </c>
    </row>
    <row r="9" spans="2:10" s="3" customFormat="1" ht="26" customHeight="1">
      <c r="B9" s="15" t="s">
        <v>14</v>
      </c>
      <c r="C9" s="14">
        <f>C8</f>
        <v>2666.6666666666665</v>
      </c>
      <c r="D9" s="14">
        <v>0</v>
      </c>
      <c r="E9" s="14">
        <f t="shared" ref="E9:E14" si="0">C9+D9</f>
        <v>2666.6666666666665</v>
      </c>
      <c r="F9" s="12"/>
      <c r="G9" s="11" t="s">
        <v>14</v>
      </c>
      <c r="H9" s="10">
        <f>H8</f>
        <v>1600</v>
      </c>
      <c r="I9" s="10">
        <v>0</v>
      </c>
      <c r="J9" s="10">
        <f t="shared" ref="J9:J17" si="1">H9+I9</f>
        <v>1600</v>
      </c>
    </row>
    <row r="10" spans="2:10" s="3" customFormat="1" ht="26" customHeight="1">
      <c r="B10" s="15" t="s">
        <v>18</v>
      </c>
      <c r="C10" s="14">
        <f>C8</f>
        <v>2666.6666666666665</v>
      </c>
      <c r="D10" s="14">
        <v>0</v>
      </c>
      <c r="E10" s="14">
        <f t="shared" si="0"/>
        <v>2666.6666666666665</v>
      </c>
      <c r="G10" s="11" t="s">
        <v>18</v>
      </c>
      <c r="H10" s="10">
        <f>H8</f>
        <v>1600</v>
      </c>
      <c r="I10" s="10">
        <v>0</v>
      </c>
      <c r="J10" s="10">
        <f t="shared" si="1"/>
        <v>1600</v>
      </c>
    </row>
    <row r="11" spans="2:10" s="3" customFormat="1" ht="26" customHeight="1">
      <c r="B11" s="15" t="s">
        <v>15</v>
      </c>
      <c r="C11" s="14">
        <f>C8</f>
        <v>2666.6666666666665</v>
      </c>
      <c r="D11" s="14">
        <v>0</v>
      </c>
      <c r="E11" s="14">
        <f t="shared" si="0"/>
        <v>2666.6666666666665</v>
      </c>
      <c r="G11" s="11" t="s">
        <v>15</v>
      </c>
      <c r="H11" s="10">
        <f>H8</f>
        <v>1600</v>
      </c>
      <c r="I11" s="10">
        <v>0</v>
      </c>
      <c r="J11" s="10">
        <f t="shared" si="1"/>
        <v>1600</v>
      </c>
    </row>
    <row r="12" spans="2:10" s="3" customFormat="1" ht="26" customHeight="1">
      <c r="B12" s="15" t="s">
        <v>19</v>
      </c>
      <c r="C12" s="14">
        <f>C8</f>
        <v>2666.6666666666665</v>
      </c>
      <c r="D12" s="14">
        <v>0</v>
      </c>
      <c r="E12" s="14">
        <f t="shared" si="0"/>
        <v>2666.6666666666665</v>
      </c>
      <c r="G12" s="11" t="s">
        <v>19</v>
      </c>
      <c r="H12" s="10">
        <f>H8</f>
        <v>1600</v>
      </c>
      <c r="I12" s="10">
        <v>0</v>
      </c>
      <c r="J12" s="10">
        <f t="shared" si="1"/>
        <v>1600</v>
      </c>
    </row>
    <row r="13" spans="2:10" s="3" customFormat="1" ht="26" customHeight="1">
      <c r="B13" s="15" t="s">
        <v>16</v>
      </c>
      <c r="C13" s="14">
        <f>C8-C7</f>
        <v>1066.6666666666665</v>
      </c>
      <c r="D13" s="14">
        <v>0</v>
      </c>
      <c r="E13" s="14">
        <f t="shared" si="0"/>
        <v>1066.6666666666665</v>
      </c>
      <c r="G13" s="11" t="s">
        <v>16</v>
      </c>
      <c r="H13" s="10">
        <f>H8</f>
        <v>1600</v>
      </c>
      <c r="I13" s="10">
        <v>0</v>
      </c>
      <c r="J13" s="10">
        <f t="shared" si="1"/>
        <v>1600</v>
      </c>
    </row>
    <row r="14" spans="2:10" s="3" customFormat="1" ht="26" customHeight="1">
      <c r="B14" s="15" t="s">
        <v>9</v>
      </c>
      <c r="C14" s="14">
        <f>SUM(C7:C13)</f>
        <v>15999.999999999996</v>
      </c>
      <c r="D14" s="14">
        <f>SUM(D6:D13)</f>
        <v>768</v>
      </c>
      <c r="E14" s="14">
        <f t="shared" si="0"/>
        <v>16767.999999999996</v>
      </c>
      <c r="G14" s="11" t="s">
        <v>0</v>
      </c>
      <c r="H14" s="10">
        <f>H8</f>
        <v>1600</v>
      </c>
      <c r="I14" s="10">
        <v>0</v>
      </c>
      <c r="J14" s="10">
        <f t="shared" si="1"/>
        <v>1600</v>
      </c>
    </row>
    <row r="15" spans="2:10" s="3" customFormat="1" ht="26" customHeight="1">
      <c r="G15" s="11" t="s">
        <v>1</v>
      </c>
      <c r="H15" s="10">
        <f>H8</f>
        <v>1600</v>
      </c>
      <c r="I15" s="10">
        <v>0</v>
      </c>
      <c r="J15" s="10">
        <f t="shared" si="1"/>
        <v>1600</v>
      </c>
    </row>
    <row r="16" spans="2:10" s="3" customFormat="1" ht="26" customHeight="1">
      <c r="G16" s="11" t="s">
        <v>2</v>
      </c>
      <c r="H16" s="10">
        <f>H8</f>
        <v>1600</v>
      </c>
      <c r="I16" s="10">
        <v>0</v>
      </c>
      <c r="J16" s="10">
        <f t="shared" si="1"/>
        <v>1600</v>
      </c>
    </row>
    <row r="17" spans="7:10" s="3" customFormat="1" ht="26" customHeight="1">
      <c r="G17" s="11" t="s">
        <v>3</v>
      </c>
      <c r="H17" s="10">
        <f>H8-H7</f>
        <v>0</v>
      </c>
      <c r="I17" s="10">
        <v>0</v>
      </c>
      <c r="J17" s="10">
        <f t="shared" si="1"/>
        <v>0</v>
      </c>
    </row>
    <row r="18" spans="7:10" s="3" customFormat="1" ht="26" customHeight="1">
      <c r="G18" s="11" t="s">
        <v>9</v>
      </c>
      <c r="H18" s="10">
        <f>SUM(H7:H17)</f>
        <v>16000</v>
      </c>
      <c r="I18" s="10">
        <f>SUM(I6:I17)</f>
        <v>1280</v>
      </c>
      <c r="J18" s="10">
        <f>SUM(J6:J17)</f>
        <v>17280</v>
      </c>
    </row>
    <row r="19" spans="7:10" s="3" customFormat="1" ht="29" customHeight="1"/>
    <row r="20" spans="7:10" s="3" customFormat="1" ht="29" customHeight="1"/>
    <row r="21" spans="7:10" s="3" customFormat="1" ht="29" customHeight="1"/>
  </sheetData>
  <sheetProtection algorithmName="SHA-512" hashValue="KAd7SEJDB3WxsCZ/tVGG4pw8t7N8qZHBGn3CdisKStQ6ycxG4MmOMzqEfyDtRMAScZc0V1nPrrj+ID42Tqz0Sw==" saltValue="BA3aNGrFfGRYmX1foHhQAg==" spinCount="100000" sheet="1" objects="1" scenarios="1" selectLockedCells="1"/>
  <mergeCells count="7">
    <mergeCell ref="J6:J7"/>
    <mergeCell ref="B1:J1"/>
    <mergeCell ref="B6:B7"/>
    <mergeCell ref="D6:D7"/>
    <mergeCell ref="E6:E7"/>
    <mergeCell ref="G6:G7"/>
    <mergeCell ref="I6:I7"/>
  </mergeCells>
  <phoneticPr fontId="1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D1706-D77A-D844-B9A2-B4EE22827E86}">
  <dimension ref="B1:J21"/>
  <sheetViews>
    <sheetView showGridLines="0" tabSelected="1" zoomScale="130" zoomScaleNormal="130" workbookViewId="0">
      <selection activeCell="H2" sqref="H2"/>
    </sheetView>
  </sheetViews>
  <sheetFormatPr baseColWidth="10" defaultColWidth="9" defaultRowHeight="14"/>
  <cols>
    <col min="1" max="1" width="3.6640625" customWidth="1"/>
    <col min="2" max="2" width="26.5" customWidth="1"/>
    <col min="3" max="3" width="19.83203125" customWidth="1"/>
    <col min="4" max="4" width="16.1640625" customWidth="1"/>
    <col min="5" max="5" width="15.33203125" customWidth="1"/>
    <col min="6" max="6" width="9.33203125" customWidth="1"/>
    <col min="7" max="7" width="26.5" customWidth="1"/>
    <col min="8" max="8" width="19.83203125" customWidth="1"/>
    <col min="9" max="9" width="16.1640625" customWidth="1"/>
    <col min="10" max="10" width="15.33203125" customWidth="1"/>
  </cols>
  <sheetData>
    <row r="1" spans="2:10" ht="54" customHeight="1">
      <c r="B1" s="38" t="s">
        <v>22</v>
      </c>
      <c r="C1" s="38"/>
      <c r="D1" s="38"/>
      <c r="E1" s="38"/>
      <c r="F1" s="38"/>
      <c r="G1" s="38"/>
      <c r="H1" s="38"/>
      <c r="I1" s="38"/>
      <c r="J1" s="38"/>
    </row>
    <row r="2" spans="2:10" s="3" customFormat="1" ht="50" customHeight="1">
      <c r="B2" s="20" t="s">
        <v>21</v>
      </c>
      <c r="C2" s="35">
        <v>10000</v>
      </c>
      <c r="D2" s="21" t="s">
        <v>10</v>
      </c>
      <c r="E2" s="36">
        <v>8.0000000000000002E-3</v>
      </c>
      <c r="G2" s="20" t="s">
        <v>21</v>
      </c>
      <c r="H2" s="35">
        <v>16000</v>
      </c>
      <c r="I2" s="21" t="s">
        <v>10</v>
      </c>
      <c r="J2" s="36">
        <v>8.0000000000000002E-3</v>
      </c>
    </row>
    <row r="3" spans="2:10" s="3" customFormat="1" ht="43" customHeight="1">
      <c r="B3" s="20" t="s">
        <v>4</v>
      </c>
      <c r="C3" s="28">
        <f>C2*0.1</f>
        <v>1000</v>
      </c>
      <c r="D3" s="22" t="s">
        <v>11</v>
      </c>
      <c r="E3" s="29">
        <v>6</v>
      </c>
      <c r="G3" s="20" t="s">
        <v>4</v>
      </c>
      <c r="H3" s="28">
        <f>H2*0.1</f>
        <v>1600</v>
      </c>
      <c r="I3" s="22" t="s">
        <v>11</v>
      </c>
      <c r="J3" s="29">
        <v>10</v>
      </c>
    </row>
    <row r="4" spans="2:10" s="8" customFormat="1" ht="28" customHeight="1">
      <c r="B4" s="4"/>
      <c r="C4" s="16"/>
      <c r="D4" s="6"/>
      <c r="E4" s="7"/>
      <c r="G4" s="4"/>
      <c r="H4" s="16"/>
      <c r="I4" s="6"/>
      <c r="J4" s="7"/>
    </row>
    <row r="5" spans="2:10" s="3" customFormat="1" ht="38" customHeight="1">
      <c r="B5" s="23" t="s">
        <v>5</v>
      </c>
      <c r="C5" s="23" t="s">
        <v>6</v>
      </c>
      <c r="D5" s="23" t="s">
        <v>7</v>
      </c>
      <c r="E5" s="23" t="s">
        <v>12</v>
      </c>
      <c r="G5" s="26" t="s">
        <v>5</v>
      </c>
      <c r="H5" s="23" t="s">
        <v>6</v>
      </c>
      <c r="I5" s="23" t="s">
        <v>7</v>
      </c>
      <c r="J5" s="23" t="s">
        <v>12</v>
      </c>
    </row>
    <row r="6" spans="2:10" s="3" customFormat="1" ht="21" customHeight="1">
      <c r="B6" s="42" t="s">
        <v>8</v>
      </c>
      <c r="C6" s="31" t="s">
        <v>17</v>
      </c>
      <c r="D6" s="43">
        <v>0</v>
      </c>
      <c r="E6" s="43">
        <f>C7+D6</f>
        <v>1000</v>
      </c>
      <c r="G6" s="44" t="s">
        <v>8</v>
      </c>
      <c r="H6" s="31" t="s">
        <v>17</v>
      </c>
      <c r="I6" s="43">
        <v>0</v>
      </c>
      <c r="J6" s="43">
        <f>H7+I6</f>
        <v>1600</v>
      </c>
    </row>
    <row r="7" spans="2:10" s="3" customFormat="1" ht="26" customHeight="1">
      <c r="B7" s="42"/>
      <c r="C7" s="27">
        <f>C3</f>
        <v>1000</v>
      </c>
      <c r="D7" s="43"/>
      <c r="E7" s="43"/>
      <c r="G7" s="44"/>
      <c r="H7" s="27">
        <f>H3</f>
        <v>1600</v>
      </c>
      <c r="I7" s="43"/>
      <c r="J7" s="43"/>
    </row>
    <row r="8" spans="2:10" s="3" customFormat="1" ht="26" customHeight="1">
      <c r="B8" s="25" t="s">
        <v>13</v>
      </c>
      <c r="C8" s="24">
        <f>C2/6</f>
        <v>1666.6666666666667</v>
      </c>
      <c r="D8" s="24">
        <f>C2*E2</f>
        <v>80</v>
      </c>
      <c r="E8" s="24">
        <f>C8+D8</f>
        <v>1746.6666666666667</v>
      </c>
      <c r="G8" s="25" t="s">
        <v>13</v>
      </c>
      <c r="H8" s="24">
        <f>H2/10</f>
        <v>1600</v>
      </c>
      <c r="I8" s="24">
        <f>H2*J2</f>
        <v>128</v>
      </c>
      <c r="J8" s="24">
        <f>H8+I8</f>
        <v>1728</v>
      </c>
    </row>
    <row r="9" spans="2:10" s="3" customFormat="1" ht="26" customHeight="1">
      <c r="B9" s="25" t="s">
        <v>14</v>
      </c>
      <c r="C9" s="24">
        <f>C8</f>
        <v>1666.6666666666667</v>
      </c>
      <c r="D9" s="24">
        <f>D8</f>
        <v>80</v>
      </c>
      <c r="E9" s="24">
        <f t="shared" ref="E9:E14" si="0">C9+D9</f>
        <v>1746.6666666666667</v>
      </c>
      <c r="G9" s="25" t="s">
        <v>14</v>
      </c>
      <c r="H9" s="24">
        <f>H8</f>
        <v>1600</v>
      </c>
      <c r="I9" s="24">
        <f>I8</f>
        <v>128</v>
      </c>
      <c r="J9" s="24">
        <f t="shared" ref="J9:J17" si="1">H9+I9</f>
        <v>1728</v>
      </c>
    </row>
    <row r="10" spans="2:10" s="3" customFormat="1" ht="26" customHeight="1">
      <c r="B10" s="25" t="s">
        <v>18</v>
      </c>
      <c r="C10" s="24">
        <f>C8</f>
        <v>1666.6666666666667</v>
      </c>
      <c r="D10" s="24">
        <f>D8</f>
        <v>80</v>
      </c>
      <c r="E10" s="24">
        <f t="shared" si="0"/>
        <v>1746.6666666666667</v>
      </c>
      <c r="G10" s="25" t="s">
        <v>18</v>
      </c>
      <c r="H10" s="24">
        <f>H8</f>
        <v>1600</v>
      </c>
      <c r="I10" s="24">
        <f>I8</f>
        <v>128</v>
      </c>
      <c r="J10" s="24">
        <f t="shared" si="1"/>
        <v>1728</v>
      </c>
    </row>
    <row r="11" spans="2:10" s="3" customFormat="1" ht="26" customHeight="1">
      <c r="B11" s="25" t="s">
        <v>15</v>
      </c>
      <c r="C11" s="24">
        <f>C8</f>
        <v>1666.6666666666667</v>
      </c>
      <c r="D11" s="24">
        <f>D8</f>
        <v>80</v>
      </c>
      <c r="E11" s="24">
        <f t="shared" si="0"/>
        <v>1746.6666666666667</v>
      </c>
      <c r="G11" s="25" t="s">
        <v>15</v>
      </c>
      <c r="H11" s="24">
        <f>H8</f>
        <v>1600</v>
      </c>
      <c r="I11" s="24">
        <f>I8</f>
        <v>128</v>
      </c>
      <c r="J11" s="24">
        <f t="shared" si="1"/>
        <v>1728</v>
      </c>
    </row>
    <row r="12" spans="2:10" s="3" customFormat="1" ht="26" customHeight="1">
      <c r="B12" s="25" t="s">
        <v>19</v>
      </c>
      <c r="C12" s="24">
        <f>C8</f>
        <v>1666.6666666666667</v>
      </c>
      <c r="D12" s="24">
        <f>D8</f>
        <v>80</v>
      </c>
      <c r="E12" s="24">
        <f t="shared" si="0"/>
        <v>1746.6666666666667</v>
      </c>
      <c r="G12" s="25" t="s">
        <v>19</v>
      </c>
      <c r="H12" s="24">
        <f>H8</f>
        <v>1600</v>
      </c>
      <c r="I12" s="24">
        <f>I8</f>
        <v>128</v>
      </c>
      <c r="J12" s="24">
        <f t="shared" si="1"/>
        <v>1728</v>
      </c>
    </row>
    <row r="13" spans="2:10" s="3" customFormat="1" ht="26" customHeight="1">
      <c r="B13" s="25" t="s">
        <v>16</v>
      </c>
      <c r="C13" s="24">
        <f>C8-C7</f>
        <v>666.66666666666674</v>
      </c>
      <c r="D13" s="24">
        <f>D8</f>
        <v>80</v>
      </c>
      <c r="E13" s="24">
        <f t="shared" si="0"/>
        <v>746.66666666666674</v>
      </c>
      <c r="G13" s="25" t="s">
        <v>16</v>
      </c>
      <c r="H13" s="24">
        <f>H8</f>
        <v>1600</v>
      </c>
      <c r="I13" s="24">
        <f>I8</f>
        <v>128</v>
      </c>
      <c r="J13" s="24">
        <f t="shared" si="1"/>
        <v>1728</v>
      </c>
    </row>
    <row r="14" spans="2:10" s="3" customFormat="1" ht="26" customHeight="1">
      <c r="B14" s="25" t="s">
        <v>9</v>
      </c>
      <c r="C14" s="24">
        <f>SUM(C7:C13)</f>
        <v>10000</v>
      </c>
      <c r="D14" s="24">
        <f>SUM(D6:D13)</f>
        <v>480</v>
      </c>
      <c r="E14" s="24">
        <f t="shared" si="0"/>
        <v>10480</v>
      </c>
      <c r="G14" s="25" t="s">
        <v>0</v>
      </c>
      <c r="H14" s="24">
        <f>H8</f>
        <v>1600</v>
      </c>
      <c r="I14" s="24">
        <f>I8</f>
        <v>128</v>
      </c>
      <c r="J14" s="24">
        <f t="shared" si="1"/>
        <v>1728</v>
      </c>
    </row>
    <row r="15" spans="2:10" s="3" customFormat="1" ht="26" customHeight="1">
      <c r="G15" s="25" t="s">
        <v>1</v>
      </c>
      <c r="H15" s="24">
        <f>H8</f>
        <v>1600</v>
      </c>
      <c r="I15" s="24">
        <f>I8</f>
        <v>128</v>
      </c>
      <c r="J15" s="24">
        <f t="shared" si="1"/>
        <v>1728</v>
      </c>
    </row>
    <row r="16" spans="2:10" s="3" customFormat="1" ht="26" customHeight="1">
      <c r="G16" s="25" t="s">
        <v>2</v>
      </c>
      <c r="H16" s="24">
        <f>H8</f>
        <v>1600</v>
      </c>
      <c r="I16" s="24">
        <f>I8</f>
        <v>128</v>
      </c>
      <c r="J16" s="24">
        <f t="shared" si="1"/>
        <v>1728</v>
      </c>
    </row>
    <row r="17" spans="7:10" s="3" customFormat="1" ht="26" customHeight="1">
      <c r="G17" s="25" t="s">
        <v>3</v>
      </c>
      <c r="H17" s="24">
        <f>H8-H7</f>
        <v>0</v>
      </c>
      <c r="I17" s="24">
        <f>I8</f>
        <v>128</v>
      </c>
      <c r="J17" s="24">
        <f t="shared" si="1"/>
        <v>128</v>
      </c>
    </row>
    <row r="18" spans="7:10" s="3" customFormat="1" ht="26" customHeight="1">
      <c r="G18" s="25" t="s">
        <v>9</v>
      </c>
      <c r="H18" s="24">
        <f>SUM(H7:H17)</f>
        <v>16000</v>
      </c>
      <c r="I18" s="24">
        <f>SUM(I6:I17)</f>
        <v>1280</v>
      </c>
      <c r="J18" s="24">
        <f>SUM(J6:J17)</f>
        <v>17280</v>
      </c>
    </row>
    <row r="19" spans="7:10" s="1" customFormat="1" ht="29" customHeight="1"/>
    <row r="20" spans="7:10" s="1" customFormat="1" ht="29" customHeight="1"/>
    <row r="21" spans="7:10" s="1" customFormat="1" ht="29" customHeight="1"/>
  </sheetData>
  <sheetProtection algorithmName="SHA-512" hashValue="2g5uvzVfMl7n7H/U/I19bjFO64A5J43yIhbLrzomZfTPZVywVQ+//YfPJb521ld7MB090F6MT3NBNqiopPTHoA==" saltValue="/G7Xji9K0G/zsGJpUhlPwg==" spinCount="100000" sheet="1" objects="1" scenarios="1" selectLockedCells="1"/>
  <mergeCells count="7">
    <mergeCell ref="B1:J1"/>
    <mergeCell ref="B6:B7"/>
    <mergeCell ref="D6:D7"/>
    <mergeCell ref="E6:E7"/>
    <mergeCell ref="G6:G7"/>
    <mergeCell ref="I6:I7"/>
    <mergeCell ref="J6:J7"/>
  </mergeCells>
  <phoneticPr fontId="1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先息后本</vt:lpstr>
      <vt:lpstr>等本等息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liuwenjing</cp:lastModifiedBy>
  <dcterms:created xsi:type="dcterms:W3CDTF">2019-05-17T01:36:00Z</dcterms:created>
  <dcterms:modified xsi:type="dcterms:W3CDTF">2019-09-02T07:14:26Z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